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rurin\OneDrive\デスクトップ\"/>
    </mc:Choice>
  </mc:AlternateContent>
  <xr:revisionPtr revIDLastSave="0" documentId="13_ncr:1_{205E57D1-A56F-42D2-8153-A497C0CFA2ED}" xr6:coauthVersionLast="47" xr6:coauthVersionMax="47" xr10:uidLastSave="{00000000-0000-0000-0000-000000000000}"/>
  <bookViews>
    <workbookView xWindow="2268" yWindow="2268" windowWidth="34560" windowHeight="18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A15" i="1" s="1"/>
  <c r="B4" i="1" l="1"/>
  <c r="B9" i="1" s="1"/>
  <c r="B6" i="1"/>
  <c r="B7" i="1" l="1"/>
  <c r="B8" i="1" s="1"/>
  <c r="B10" i="1" s="1"/>
  <c r="B11" i="1" s="1"/>
  <c r="A16" i="1" s="1"/>
</calcChain>
</file>

<file path=xl/sharedStrings.xml><?xml version="1.0" encoding="utf-8"?>
<sst xmlns="http://schemas.openxmlformats.org/spreadsheetml/2006/main" count="29" uniqueCount="26">
  <si>
    <t>目指す指標</t>
    <rPh sb="0" eb="2">
      <t>メザ</t>
    </rPh>
    <rPh sb="3" eb="5">
      <t>シヒョウ</t>
    </rPh>
    <phoneticPr fontId="1"/>
  </si>
  <si>
    <t>現在の数値</t>
    <rPh sb="0" eb="2">
      <t>ゲンザイ</t>
    </rPh>
    <rPh sb="3" eb="5">
      <t>スウチ</t>
    </rPh>
    <phoneticPr fontId="1"/>
  </si>
  <si>
    <t>レベルが上がった時間</t>
    <rPh sb="4" eb="5">
      <t>ア</t>
    </rPh>
    <rPh sb="8" eb="10">
      <t>ジカン</t>
    </rPh>
    <phoneticPr fontId="1"/>
  </si>
  <si>
    <t>現在の日付と時刻</t>
    <rPh sb="0" eb="2">
      <t>ゲンザイ</t>
    </rPh>
    <rPh sb="3" eb="5">
      <t>ヒヅケ</t>
    </rPh>
    <rPh sb="6" eb="8">
      <t>ジコク</t>
    </rPh>
    <phoneticPr fontId="1"/>
  </si>
  <si>
    <t>進捗率(%)</t>
    <rPh sb="0" eb="2">
      <t>シンチョク</t>
    </rPh>
    <rPh sb="2" eb="3">
      <t>リツ</t>
    </rPh>
    <phoneticPr fontId="1"/>
  </si>
  <si>
    <t>1%達成にかかる時間数(h)</t>
    <rPh sb="2" eb="4">
      <t>タッセイ</t>
    </rPh>
    <rPh sb="8" eb="10">
      <t>ジカン</t>
    </rPh>
    <rPh sb="10" eb="11">
      <t>スウ</t>
    </rPh>
    <phoneticPr fontId="1"/>
  </si>
  <si>
    <t>表示用</t>
    <rPh sb="0" eb="3">
      <t>ヒョウジヨウ</t>
    </rPh>
    <phoneticPr fontId="1"/>
  </si>
  <si>
    <t>引き続き、よろしくお願いします。</t>
    <rPh sb="0" eb="1">
      <t>ヒ</t>
    </rPh>
    <rPh sb="2" eb="3">
      <t>ツヅ</t>
    </rPh>
    <rPh sb="10" eb="11">
      <t>ネガ</t>
    </rPh>
    <phoneticPr fontId="1"/>
  </si>
  <si>
    <t>レベルが上がった日付と時刻を記載する</t>
    <rPh sb="4" eb="5">
      <t>ア</t>
    </rPh>
    <rPh sb="8" eb="10">
      <t>ヒヅケ</t>
    </rPh>
    <rPh sb="11" eb="13">
      <t>ジコク</t>
    </rPh>
    <rPh sb="14" eb="16">
      <t>キサイ</t>
    </rPh>
    <phoneticPr fontId="1"/>
  </si>
  <si>
    <t>自動更新</t>
    <rPh sb="0" eb="2">
      <t>ジドウ</t>
    </rPh>
    <rPh sb="2" eb="4">
      <t>コウシン</t>
    </rPh>
    <phoneticPr fontId="1"/>
  </si>
  <si>
    <t>同上</t>
    <rPh sb="0" eb="1">
      <t>オナ</t>
    </rPh>
    <rPh sb="1" eb="2">
      <t>ウエ</t>
    </rPh>
    <phoneticPr fontId="1"/>
  </si>
  <si>
    <t>自動計算</t>
    <rPh sb="0" eb="2">
      <t>ジドウ</t>
    </rPh>
    <rPh sb="2" eb="4">
      <t>ケイサン</t>
    </rPh>
    <phoneticPr fontId="1"/>
  </si>
  <si>
    <t>確認した最新の情報を入力</t>
    <rPh sb="0" eb="2">
      <t>カクニン</t>
    </rPh>
    <rPh sb="4" eb="6">
      <t>サイシン</t>
    </rPh>
    <rPh sb="7" eb="9">
      <t>ジョウホウ</t>
    </rPh>
    <rPh sb="10" eb="12">
      <t>ニュウリョク</t>
    </rPh>
    <phoneticPr fontId="1"/>
  </si>
  <si>
    <t>レベルが上がる想定日</t>
    <rPh sb="4" eb="5">
      <t>ア</t>
    </rPh>
    <rPh sb="7" eb="9">
      <t>ソウテイ</t>
    </rPh>
    <rPh sb="9" eb="10">
      <t>ビ</t>
    </rPh>
    <phoneticPr fontId="1"/>
  </si>
  <si>
    <t>残り必要日数(日)</t>
    <rPh sb="0" eb="1">
      <t>ノコ</t>
    </rPh>
    <rPh sb="2" eb="4">
      <t>ヒツヨウ</t>
    </rPh>
    <rPh sb="4" eb="6">
      <t>ニッスウ</t>
    </rPh>
    <rPh sb="7" eb="8">
      <t>ニチ</t>
    </rPh>
    <phoneticPr fontId="1"/>
  </si>
  <si>
    <t>経過時刻(時間)</t>
    <rPh sb="0" eb="2">
      <t>ケイカ</t>
    </rPh>
    <rPh sb="2" eb="4">
      <t>ジコク</t>
    </rPh>
    <rPh sb="5" eb="7">
      <t>ジカン</t>
    </rPh>
    <phoneticPr fontId="1"/>
  </si>
  <si>
    <t>皆様、お疲れ様です。</t>
    <rPh sb="0" eb="2">
      <t>ミナサマ</t>
    </rPh>
    <rPh sb="4" eb="5">
      <t>ツカ</t>
    </rPh>
    <rPh sb="6" eb="7">
      <t>サマ</t>
    </rPh>
    <phoneticPr fontId="1"/>
  </si>
  <si>
    <t>同盟レベルアップ進捗率をお伝えします。</t>
    <rPh sb="0" eb="2">
      <t>ドウメイ</t>
    </rPh>
    <rPh sb="8" eb="11">
      <t>シンチョクリツ</t>
    </rPh>
    <rPh sb="13" eb="14">
      <t>ツタ</t>
    </rPh>
    <phoneticPr fontId="1"/>
  </si>
  <si>
    <t>レベル11の目標値</t>
    <rPh sb="6" eb="8">
      <t>モクヒョウ</t>
    </rPh>
    <rPh sb="8" eb="9">
      <t>アタイ</t>
    </rPh>
    <phoneticPr fontId="1"/>
  </si>
  <si>
    <t>残指標(%)：対100％比</t>
    <rPh sb="0" eb="1">
      <t>ザン</t>
    </rPh>
    <rPh sb="1" eb="3">
      <t>シヒョウ</t>
    </rPh>
    <rPh sb="7" eb="8">
      <t>タイ</t>
    </rPh>
    <rPh sb="12" eb="13">
      <t>ヒ</t>
    </rPh>
    <phoneticPr fontId="1"/>
  </si>
  <si>
    <t>同盟chatに貼り付けてinformationを行う！！</t>
    <rPh sb="0" eb="2">
      <t>ドウメイ</t>
    </rPh>
    <rPh sb="7" eb="8">
      <t>ハ</t>
    </rPh>
    <rPh sb="9" eb="10">
      <t>ツ</t>
    </rPh>
    <rPh sb="24" eb="25">
      <t>オコナ</t>
    </rPh>
    <phoneticPr fontId="1"/>
  </si>
  <si>
    <t>半自動化同盟リーダー及びR4向け　informationツール　Ver1.1</t>
    <rPh sb="0" eb="4">
      <t>ハンジドウカ</t>
    </rPh>
    <rPh sb="4" eb="6">
      <t>ドウメイ</t>
    </rPh>
    <rPh sb="10" eb="11">
      <t>オヨ</t>
    </rPh>
    <rPh sb="14" eb="15">
      <t>ム</t>
    </rPh>
    <phoneticPr fontId="1"/>
  </si>
  <si>
    <t>information時のメモ書き！どれだけ進んだかを確認出来る様に書き留めておく</t>
    <rPh sb="11" eb="12">
      <t>ジ</t>
    </rPh>
    <rPh sb="15" eb="16">
      <t>ガ</t>
    </rPh>
    <rPh sb="22" eb="23">
      <t>スス</t>
    </rPh>
    <rPh sb="27" eb="29">
      <t>カクニン</t>
    </rPh>
    <rPh sb="29" eb="31">
      <t>デキ</t>
    </rPh>
    <rPh sb="32" eb="33">
      <t>ヨウ</t>
    </rPh>
    <rPh sb="34" eb="35">
      <t>カ</t>
    </rPh>
    <rPh sb="36" eb="37">
      <t>ト</t>
    </rPh>
    <phoneticPr fontId="1"/>
  </si>
  <si>
    <t>完了見込み</t>
    <rPh sb="0" eb="2">
      <t>カンリョウ</t>
    </rPh>
    <rPh sb="2" eb="4">
      <t>ミコ</t>
    </rPh>
    <phoneticPr fontId="1"/>
  </si>
  <si>
    <t>同盟全体戦力</t>
    <rPh sb="0" eb="2">
      <t>ドウメイ</t>
    </rPh>
    <rPh sb="2" eb="4">
      <t>ゼンタイ</t>
    </rPh>
    <rPh sb="4" eb="6">
      <t>センリョク</t>
    </rPh>
    <phoneticPr fontId="1"/>
  </si>
  <si>
    <t>1%にかかる時間</t>
    <rPh sb="6" eb="8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</si>
</sst>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/m/d\ h:mm;@"/>
    <numFmt numFmtId="177" formatCode="#,##0_ "/>
    <numFmt numFmtId="178" formatCode="[h];@"/>
    <numFmt numFmtId="179" formatCode="0.00_ "/>
    <numFmt numFmtId="180" formatCode="0.00_);[Red]\(0.00\)"/>
  </numFmts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rgb="FF545D7E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178" fontId="0" fillId="0" borderId="0" xfId="0" applyNumberFormat="1"/>
    <xf numFmtId="179" fontId="0" fillId="0" borderId="0" xfId="0" applyNumberFormat="1"/>
    <xf numFmtId="0" fontId="0" fillId="0" borderId="1" xfId="0" applyBorder="1"/>
    <xf numFmtId="177" fontId="0" fillId="3" borderId="1" xfId="0" applyNumberFormat="1" applyFill="1" applyBorder="1"/>
    <xf numFmtId="179" fontId="0" fillId="0" borderId="1" xfId="0" applyNumberFormat="1" applyBorder="1"/>
    <xf numFmtId="22" fontId="0" fillId="0" borderId="1" xfId="0" applyNumberFormat="1" applyBorder="1"/>
    <xf numFmtId="180" fontId="0" fillId="0" borderId="1" xfId="0" applyNumberFormat="1" applyBorder="1"/>
    <xf numFmtId="0" fontId="0" fillId="2" borderId="1" xfId="0" applyFill="1" applyBorder="1"/>
    <xf numFmtId="177" fontId="0" fillId="4" borderId="1" xfId="0" applyNumberFormat="1" applyFill="1" applyBorder="1"/>
    <xf numFmtId="176" fontId="0" fillId="5" borderId="1" xfId="0" applyNumberFormat="1" applyFill="1" applyBorder="1"/>
    <xf numFmtId="0" fontId="0" fillId="2" borderId="0" xfId="0" applyFill="1"/>
    <xf numFmtId="176" fontId="0" fillId="0" borderId="0" xfId="0" applyNumberFormat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176" fontId="2" fillId="0" borderId="0" xfId="0" applyNumberFormat="1" applyFont="1"/>
    <xf numFmtId="0" fontId="0" fillId="3" borderId="0" xfId="0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22" fontId="0" fillId="3" borderId="0" xfId="0" applyNumberFormat="1" applyFill="1"/>
    <xf numFmtId="177" fontId="0" fillId="3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1188720</xdr:colOff>
      <xdr:row>11</xdr:row>
      <xdr:rowOff>209006</xdr:rowOff>
    </xdr:from>
    <xdr:to>
      <xdr:col>7</xdr:col>
      <xdr:colOff>1122143</xdr:colOff>
      <xdr:row>20</xdr:row>
      <xdr:rowOff>38914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19B2D89-BB91-72F9-E671-C2339413F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7543" y="2516777"/>
          <a:ext cx="4601217" cy="1924319"/>
        </a:xfrm>
        <a:prstGeom prst="rect">
          <a:avLst/>
        </a:prstGeom>
      </xdr:spPr>
    </xdr:pic>
    <xdr:clientData/>
  </xdr:twoCellAnchor>
  <xdr:twoCellAnchor>
    <xdr:from>
      <xdr:col>4</xdr:col>
      <xdr:colOff>2024744</xdr:colOff>
      <xdr:row>13</xdr:row>
      <xdr:rowOff>222068</xdr:rowOff>
    </xdr:from>
    <xdr:to>
      <xdr:col>4</xdr:col>
      <xdr:colOff>2704012</xdr:colOff>
      <xdr:row>14</xdr:row>
      <xdr:rowOff>165462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BB21865-99F9-A15A-37AD-570D18C6BEC4}"/>
            </a:ext>
          </a:extLst>
        </xdr:cNvPr>
        <xdr:cNvSpPr/>
      </xdr:nvSpPr>
      <xdr:spPr>
        <a:xfrm>
          <a:off x="6213567" y="3000102"/>
          <a:ext cx="679268" cy="174171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2373086</xdr:colOff>
      <xdr:row>2</xdr:row>
      <xdr:rowOff>187234</xdr:rowOff>
    </xdr:from>
    <xdr:to>
      <xdr:col>4</xdr:col>
      <xdr:colOff>2364378</xdr:colOff>
      <xdr:row>13</xdr:row>
      <xdr:rowOff>222068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1E44EB1D-3923-0C0B-A0E2-47B50AEF9735}"/>
            </a:ext>
          </a:extLst>
        </xdr:cNvPr>
        <xdr:cNvCxnSpPr>
          <a:stCxn id="3" idx="0"/>
        </xdr:cNvCxnSpPr>
      </xdr:nvCxnSpPr>
      <xdr:spPr>
        <a:xfrm flipH="1" flipV="1">
          <a:off x="4162697" y="418011"/>
          <a:ext cx="2390504" cy="2582091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</xdr:colOff>
      <xdr:row>13</xdr:row>
      <xdr:rowOff>213361</xdr:rowOff>
    </xdr:from>
    <xdr:to>
      <xdr:col>6</xdr:col>
      <xdr:colOff>26126</xdr:colOff>
      <xdr:row>14</xdr:row>
      <xdr:rowOff>156755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E5F927F7-ADA6-497C-89EC-6B399E4030CC}"/>
            </a:ext>
          </a:extLst>
        </xdr:cNvPr>
        <xdr:cNvSpPr/>
      </xdr:nvSpPr>
      <xdr:spPr>
        <a:xfrm>
          <a:off x="6918961" y="2991395"/>
          <a:ext cx="696685" cy="174171"/>
        </a:xfrm>
        <a:prstGeom prst="rect">
          <a:avLst/>
        </a:prstGeom>
        <a:noFill/>
        <a:ln w="9525"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8708</xdr:colOff>
      <xdr:row>1</xdr:row>
      <xdr:rowOff>117565</xdr:rowOff>
    </xdr:from>
    <xdr:to>
      <xdr:col>5</xdr:col>
      <xdr:colOff>348344</xdr:colOff>
      <xdr:row>13</xdr:row>
      <xdr:rowOff>213361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9F7733F-E15F-42CF-94DF-B2E1493675E6}"/>
            </a:ext>
          </a:extLst>
        </xdr:cNvPr>
        <xdr:cNvCxnSpPr>
          <a:stCxn id="7" idx="0"/>
        </xdr:cNvCxnSpPr>
      </xdr:nvCxnSpPr>
      <xdr:spPr>
        <a:xfrm flipH="1" flipV="1">
          <a:off x="4197531" y="117565"/>
          <a:ext cx="3069773" cy="287383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zoomScale="175" zoomScaleNormal="175" workbookViewId="0">
      <selection activeCell="G4" sqref="G4"/>
    </sheetView>
  </sheetViews>
  <sheetFormatPr defaultRowHeight="18"/>
  <cols>
    <col min="1" max="1" width="23.5" bestFit="1" customWidth="1"/>
    <col min="2" max="2" width="31.5" customWidth="1"/>
    <col min="3" max="4" width="5.3984375" hidden="1" customWidth="1"/>
    <col min="5" max="5" width="35.796875" bestFit="1" customWidth="1"/>
    <col min="6" max="6" width="10.3984375" bestFit="1" customWidth="1"/>
    <col min="7" max="7" width="15" bestFit="1" customWidth="1"/>
    <col min="8" max="8" width="15.69921875" bestFit="1" customWidth="1"/>
    <col min="9" max="9" width="10.3984375" bestFit="1" customWidth="1"/>
  </cols>
  <sheetData>
    <row r="1" spans="1:8">
      <c r="A1" t="s">
        <v>21</v>
      </c>
    </row>
    <row r="2" spans="1:8">
      <c r="A2" s="3" t="s">
        <v>0</v>
      </c>
      <c r="B2" s="4">
        <v>6000000</v>
      </c>
      <c r="E2" t="s">
        <v>18</v>
      </c>
    </row>
    <row r="3" spans="1:8">
      <c r="A3" s="3" t="s">
        <v>1</v>
      </c>
      <c r="B3" s="9">
        <v>4690660</v>
      </c>
      <c r="E3" t="s">
        <v>12</v>
      </c>
    </row>
    <row r="4" spans="1:8">
      <c r="A4" s="3" t="s">
        <v>4</v>
      </c>
      <c r="B4" s="5">
        <f>(B3/B2)*100</f>
        <v>78.177666666666667</v>
      </c>
      <c r="C4" s="2">
        <f>(B3/B2)</f>
        <v>0.78177666666666668</v>
      </c>
      <c r="D4" t="s">
        <v>6</v>
      </c>
      <c r="E4" t="s">
        <v>11</v>
      </c>
    </row>
    <row r="5" spans="1:8">
      <c r="A5" s="3" t="s">
        <v>2</v>
      </c>
      <c r="B5" s="10">
        <v>45814.791666666664</v>
      </c>
      <c r="E5" t="s">
        <v>8</v>
      </c>
    </row>
    <row r="6" spans="1:8">
      <c r="A6" s="3" t="s">
        <v>3</v>
      </c>
      <c r="B6" s="6">
        <f ca="1">NOW()</f>
        <v>45823.422006712965</v>
      </c>
      <c r="E6" t="s">
        <v>9</v>
      </c>
    </row>
    <row r="7" spans="1:8">
      <c r="A7" s="3" t="s">
        <v>15</v>
      </c>
      <c r="B7" s="5">
        <f ca="1">(B6-B5)*24</f>
        <v>207.12816111120628</v>
      </c>
      <c r="E7" t="s">
        <v>10</v>
      </c>
      <c r="F7" t="s">
        <v>22</v>
      </c>
    </row>
    <row r="8" spans="1:8">
      <c r="A8" s="3" t="s">
        <v>5</v>
      </c>
      <c r="B8" s="5">
        <f ca="1">B7/B4</f>
        <v>2.6494543767129524</v>
      </c>
      <c r="C8" s="1"/>
      <c r="D8" s="1"/>
      <c r="E8" t="s">
        <v>10</v>
      </c>
      <c r="G8" s="21">
        <v>45822</v>
      </c>
      <c r="H8" s="22"/>
    </row>
    <row r="9" spans="1:8">
      <c r="A9" s="3" t="s">
        <v>19</v>
      </c>
      <c r="B9" s="7">
        <f>100-B4</f>
        <v>21.822333333333333</v>
      </c>
      <c r="E9" t="s">
        <v>11</v>
      </c>
      <c r="G9" t="s">
        <v>23</v>
      </c>
      <c r="H9" s="23"/>
    </row>
    <row r="10" spans="1:8">
      <c r="A10" s="8" t="s">
        <v>14</v>
      </c>
      <c r="B10" s="5">
        <f ca="1">(B9*B8)/24</f>
        <v>2.4090531900037062</v>
      </c>
      <c r="E10" t="s">
        <v>10</v>
      </c>
      <c r="G10" t="s">
        <v>24</v>
      </c>
      <c r="H10" s="24"/>
    </row>
    <row r="11" spans="1:8">
      <c r="A11" s="11" t="s">
        <v>13</v>
      </c>
      <c r="B11" s="12">
        <f ca="1">B6+B10</f>
        <v>45825.831059902965</v>
      </c>
      <c r="G11" t="s">
        <v>25</v>
      </c>
      <c r="H11" s="20"/>
    </row>
    <row r="12" spans="1:8" ht="18.600000000000001" thickBot="1">
      <c r="A12" t="s">
        <v>20</v>
      </c>
    </row>
    <row r="13" spans="1:8" ht="18.600000000000001" thickTop="1">
      <c r="A13" s="13" t="s">
        <v>16</v>
      </c>
      <c r="B13" s="14"/>
    </row>
    <row r="14" spans="1:8">
      <c r="A14" s="15" t="s">
        <v>17</v>
      </c>
      <c r="B14" s="16"/>
    </row>
    <row r="15" spans="1:8">
      <c r="A15" s="15" t="str">
        <f>"現時点の同盟レベルアップ進捗率は"&amp;TEXT(C4,"#.##%")&amp;"です。"</f>
        <v>現時点の同盟レベルアップ進捗率は78.18%です。</v>
      </c>
      <c r="B15" s="16"/>
    </row>
    <row r="16" spans="1:8">
      <c r="A16" s="15" t="str">
        <f ca="1">"レベルアップ完了見込みは、【"&amp;TEXT(B11,"yyyy/mm/dd hh:mm")&amp;"】の予定です。"</f>
        <v>レベルアップ完了見込みは、【2025/06/17 19:56】の予定です。</v>
      </c>
      <c r="B16" s="16"/>
    </row>
    <row r="17" spans="1:2" ht="18.600000000000001" thickBot="1">
      <c r="A17" s="17" t="s">
        <v>7</v>
      </c>
      <c r="B17" s="18"/>
    </row>
    <row r="18" spans="1:2" ht="18.600000000000001" thickTop="1"/>
    <row r="19" spans="1:2">
      <c r="A19" s="19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tomohiro kusunoki</dc:creator>
  <cp:lastModifiedBy>tomohiro kusunoki</cp:lastModifiedBy>
  <dcterms:created xsi:type="dcterms:W3CDTF">2015-06-05T18:19:34Z</dcterms:created>
  <dcterms:modified xsi:type="dcterms:W3CDTF">2025-06-15T01:07:47Z</dcterms:modified>
</cp:coreProperties>
</file>